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showHorizontalScroll="0" showVerticalScroll="0" showSheetTabs="0" xWindow="25080" yWindow="65416" windowWidth="25440" windowHeight="15390" tabRatio="500" activeTab="0"/>
  </bookViews>
  <sheets>
    <sheet name="Blad1" sheetId="1" r:id="rId1"/>
  </sheets>
  <definedNames/>
  <calcPr calcId="191029"/>
  <extLst/>
</workbook>
</file>

<file path=xl/comments1.xml><?xml version="1.0" encoding="utf-8"?>
<comments xmlns="http://schemas.openxmlformats.org/spreadsheetml/2006/main">
  <authors>
    <author>Wouter Kalk</author>
  </authors>
  <commentList>
    <comment ref="B4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Bij geen zeilnummer naam boot vermelden</t>
        </r>
      </text>
    </comment>
    <comment ref="B13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Gewicht van boot inclusief zeiltoebehoren</t>
        </r>
      </text>
    </comment>
    <comment ref="E19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overhang achtersteven gemeten met loodlijn</t>
        </r>
      </text>
    </comment>
    <comment ref="E20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overhang voorsteven gemeten met loodlijn</t>
        </r>
      </text>
    </comment>
    <comment ref="E21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lengte over alles gemeten van voor- tot achtersteven</t>
        </r>
      </text>
    </comment>
    <comment ref="E50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grootzeil gehesen meten</t>
        </r>
      </text>
    </comment>
    <comment ref="I50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gemeten op de kade</t>
        </r>
      </text>
    </comment>
    <comment ref="L50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gemeten op de kade</t>
        </r>
      </text>
    </comment>
    <comment ref="E51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grootzeil gehesen meten</t>
        </r>
      </text>
    </comment>
    <comment ref="I51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gemeten op de kade</t>
        </r>
      </text>
    </comment>
    <comment ref="L51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gehesen meten</t>
        </r>
      </text>
    </comment>
    <comment ref="E52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grootzeil gehesen meten</t>
        </r>
      </text>
    </comment>
    <comment ref="E53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grootzeil gehesen meten</t>
        </r>
      </text>
    </comment>
    <comment ref="E54" authorId="0">
      <text>
        <r>
          <rPr>
            <b/>
            <sz val="9"/>
            <rFont val="Calibri"/>
            <family val="2"/>
          </rPr>
          <t>Wouter Kalk:</t>
        </r>
        <r>
          <rPr>
            <sz val="9"/>
            <rFont val="Calibri"/>
            <family val="2"/>
          </rPr>
          <t xml:space="preserve">
afstand tussen onderlijk en GOL (horizontale lijn schoot- en halsoog)</t>
        </r>
      </text>
    </comment>
  </commentList>
</comments>
</file>

<file path=xl/sharedStrings.xml><?xml version="1.0" encoding="utf-8"?>
<sst xmlns="http://schemas.openxmlformats.org/spreadsheetml/2006/main" count="75" uniqueCount="54">
  <si>
    <t>+</t>
  </si>
  <si>
    <t>LOA minus:</t>
  </si>
  <si>
    <t>overhang achter + overhang voor</t>
  </si>
  <si>
    <t>waterverplaatsing (gewicht)</t>
  </si>
  <si>
    <t>KVL x HKL / 2</t>
  </si>
  <si>
    <t>(GAL x GBL + GVL x GOL) / 2</t>
  </si>
  <si>
    <t>schroeffactor = 0</t>
  </si>
  <si>
    <t>FAL x FOL / 2</t>
  </si>
  <si>
    <t>lengte waterlijn:</t>
  </si>
  <si>
    <t>zeiloppervlak: zie onderstaande tekening en berekening</t>
  </si>
  <si>
    <t>Oppervlakte zeilen</t>
  </si>
  <si>
    <t>Totaal zeiloppervlak</t>
  </si>
  <si>
    <t>Officiele formule Ronde en Platbodems voor bepalen tijdvermenigvuldigings factor voor wedstrijdzeilen</t>
  </si>
  <si>
    <t>M2 grootzeil</t>
  </si>
  <si>
    <t>M2 fok</t>
  </si>
  <si>
    <t>M2 kluiver x 0,75</t>
  </si>
  <si>
    <t>vierkante meter</t>
  </si>
  <si>
    <t>liter water</t>
  </si>
  <si>
    <t>meter</t>
  </si>
  <si>
    <t>FS = 1</t>
  </si>
  <si>
    <t>TVF =</t>
  </si>
  <si>
    <t>Alleen gegevens in de gele vakken invullen!</t>
  </si>
  <si>
    <t>typecorrectie = 0 (punters zonder fok)</t>
  </si>
  <si>
    <t>T =</t>
  </si>
  <si>
    <t>LWL =</t>
  </si>
  <si>
    <t>D =</t>
  </si>
  <si>
    <t>OZ =</t>
  </si>
  <si>
    <t>OA =</t>
  </si>
  <si>
    <t>OV =</t>
  </si>
  <si>
    <t>LOA =</t>
  </si>
  <si>
    <t>OG =</t>
  </si>
  <si>
    <t>GAL =</t>
  </si>
  <si>
    <t>GBL =</t>
  </si>
  <si>
    <t>GVL =</t>
  </si>
  <si>
    <t>GOL =</t>
  </si>
  <si>
    <t>FAL =</t>
  </si>
  <si>
    <t>FOL =</t>
  </si>
  <si>
    <t>KVL =</t>
  </si>
  <si>
    <t>OF =</t>
  </si>
  <si>
    <t>OK =</t>
  </si>
  <si>
    <t>GPO =</t>
  </si>
  <si>
    <t>GPO: pijlronding onder lijn GOL</t>
  </si>
  <si>
    <t>OLG: oppervlakte losse broek grootzeil</t>
  </si>
  <si>
    <t xml:space="preserve">OLG = </t>
  </si>
  <si>
    <t>typecorrectie = 0,25 (punters met fok)</t>
  </si>
  <si>
    <t>Schipper:</t>
  </si>
  <si>
    <t>Werf:</t>
  </si>
  <si>
    <t>Bouwjaar:</t>
  </si>
  <si>
    <t>Zeilnummer:</t>
  </si>
  <si>
    <t xml:space="preserve">FPO = </t>
  </si>
  <si>
    <t xml:space="preserve">OLF = </t>
  </si>
  <si>
    <t>FPO: pijlronding onder lijn FOL</t>
  </si>
  <si>
    <t>OLF: oppervlakte losse broek fok</t>
  </si>
  <si>
    <t>OZ = OG + OLG + OF + OLF + (0,75 x 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</si>
</sst>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 val="single"/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2" borderId="0" xfId="20"/>
    <xf numFmtId="2" fontId="0" fillId="0" borderId="0" xfId="0" applyNumberFormat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horizontal="left"/>
    </xf>
    <xf numFmtId="0" fontId="0" fillId="0" borderId="0" xfId="0" applyFill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2" fillId="2" borderId="0" xfId="20" applyAlignment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10" fillId="0" borderId="0" xfId="0" applyFont="1"/>
    <xf numFmtId="0" fontId="11" fillId="5" borderId="5" xfId="0" applyFont="1" applyFill="1" applyBorder="1"/>
    <xf numFmtId="164" fontId="11" fillId="5" borderId="6" xfId="0" applyNumberFormat="1" applyFont="1" applyFill="1" applyBorder="1"/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5" fillId="4" borderId="2" xfId="0" applyFont="1" applyFill="1" applyBorder="1" applyAlignment="1" applyProtection="1">
      <alignment horizontal="left"/>
      <protection locked="0"/>
    </xf>
    <xf numFmtId="0" fontId="16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7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ont="1"/>
    <xf numFmtId="0" fontId="18" fillId="0" borderId="0" xfId="0" applyFont="1"/>
    <xf numFmtId="0" fontId="17" fillId="4" borderId="2" xfId="0" applyFont="1" applyFill="1" applyBorder="1" applyProtection="1">
      <protection locked="0"/>
    </xf>
    <xf numFmtId="0" fontId="17" fillId="4" borderId="2" xfId="0" applyFont="1" applyFill="1" applyBorder="1" applyAlignment="1" applyProtection="1">
      <alignment horizontal="left"/>
      <protection locked="0"/>
    </xf>
    <xf numFmtId="2" fontId="0" fillId="3" borderId="0" xfId="0" applyNumberFormat="1" applyFill="1" applyAlignment="1">
      <alignment horizontal="left"/>
    </xf>
    <xf numFmtId="2" fontId="3" fillId="3" borderId="0" xfId="0" applyNumberFormat="1" applyFont="1" applyFill="1" applyAlignment="1">
      <alignment horizontal="left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ed" xfId="20"/>
    <cellStyle name="Hyperlink" xfId="21"/>
    <cellStyle name="Gevolgde hyperlink" xfId="22"/>
    <cellStyle name="Hyperlink" xfId="23"/>
    <cellStyle name="Gevolgde hyperlink" xfId="24"/>
    <cellStyle name="Hyperlink" xfId="25"/>
    <cellStyle name="Gevolgde hyperlink" xfId="26"/>
    <cellStyle name="Hyperlink" xfId="27"/>
    <cellStyle name="Gevolgde hyperlink" xfId="28"/>
    <cellStyle name="Hyperlink" xfId="29"/>
    <cellStyle name="Gevolgde hyperlink" xfId="30"/>
    <cellStyle name="Hyperlink" xfId="31"/>
    <cellStyle name="Gevolgde hyperlink" xfId="32"/>
    <cellStyle name="Hyperlink" xfId="33"/>
    <cellStyle name="Gevolgde hyperlink" xfId="34"/>
    <cellStyle name="Hyperlink" xfId="35"/>
    <cellStyle name="Gevolgde hyperlink" xfId="36"/>
    <cellStyle name="Hyperlink" xfId="37"/>
    <cellStyle name="Gevolgde hyperlink" xfId="38"/>
    <cellStyle name="Hyperlink" xfId="39"/>
    <cellStyle name="Gevolgde hyperlink" xfId="40"/>
    <cellStyle name="Hyperlink" xfId="41"/>
    <cellStyle name="Gevolgde hyperlink" xfId="42"/>
    <cellStyle name="Hyperlink" xfId="43"/>
    <cellStyle name="Gevolgde hyperlink" xfId="44"/>
    <cellStyle name="Hyperlink" xfId="45"/>
    <cellStyle name="Gevolgde hyperlink" xfId="46"/>
    <cellStyle name="Hyperlink" xfId="47"/>
    <cellStyle name="Gevolgde hyperlink" xfId="4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23</xdr:row>
      <xdr:rowOff>104775</xdr:rowOff>
    </xdr:from>
    <xdr:to>
      <xdr:col>12</xdr:col>
      <xdr:colOff>38100</xdr:colOff>
      <xdr:row>46</xdr:row>
      <xdr:rowOff>85725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9875" y="5010150"/>
          <a:ext cx="8734425" cy="459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171450</xdr:rowOff>
    </xdr:from>
    <xdr:to>
      <xdr:col>13</xdr:col>
      <xdr:colOff>657225</xdr:colOff>
      <xdr:row>10</xdr:row>
      <xdr:rowOff>190500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7925" y="1695450"/>
          <a:ext cx="67437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zoomScalePageLayoutView="125" workbookViewId="0" topLeftCell="A1"/>
  </sheetViews>
  <sheetFormatPr defaultColWidth="11.00390625" defaultRowHeight="15.75"/>
  <cols>
    <col min="1" max="1" width="11.625" style="0" customWidth="1"/>
    <col min="2" max="2" width="16.375" style="0" customWidth="1"/>
    <col min="3" max="3" width="13.875" style="0" customWidth="1"/>
    <col min="4" max="4" width="17.50390625" style="0" customWidth="1"/>
    <col min="6" max="6" width="11.50390625" style="0" customWidth="1"/>
    <col min="7" max="7" width="11.625" style="0" customWidth="1"/>
    <col min="11" max="11" width="13.50390625" style="0" customWidth="1"/>
  </cols>
  <sheetData>
    <row r="1" spans="1:7" s="17" customFormat="1" ht="24.75" thickBot="1" thickTop="1">
      <c r="A1" s="22" t="s">
        <v>21</v>
      </c>
      <c r="B1" s="20"/>
      <c r="C1" s="20"/>
      <c r="D1" s="20"/>
      <c r="E1" s="21"/>
      <c r="F1" s="18" t="s">
        <v>20</v>
      </c>
      <c r="G1" s="19" t="e">
        <f>0.22*(SQRT(0.24*B17*(SQRT(B10)/(B13^(1/3)))+0.14*(B17+SQRT(B10))))+0.32+B23</f>
        <v>#DIV/0!</v>
      </c>
    </row>
    <row r="2" spans="1:7" s="29" customFormat="1" ht="15.95" customHeight="1" thickBot="1" thickTop="1">
      <c r="A2" s="24"/>
      <c r="B2" s="25"/>
      <c r="C2" s="25"/>
      <c r="D2" s="25"/>
      <c r="E2" s="26"/>
      <c r="F2" s="27"/>
      <c r="G2" s="28"/>
    </row>
    <row r="3" spans="1:7" s="29" customFormat="1" ht="15.95" customHeight="1" thickBot="1" thickTop="1">
      <c r="A3" s="24" t="s">
        <v>45</v>
      </c>
      <c r="B3" s="31"/>
      <c r="C3" s="24" t="s">
        <v>46</v>
      </c>
      <c r="D3" s="31"/>
      <c r="E3" s="26"/>
      <c r="F3" s="27"/>
      <c r="G3" s="28"/>
    </row>
    <row r="4" spans="1:7" s="29" customFormat="1" ht="15.95" customHeight="1" thickBot="1" thickTop="1">
      <c r="A4" s="24" t="s">
        <v>48</v>
      </c>
      <c r="B4" s="31"/>
      <c r="C4" s="24" t="s">
        <v>47</v>
      </c>
      <c r="D4" s="32"/>
      <c r="E4" s="26"/>
      <c r="F4" s="27"/>
      <c r="G4" s="28"/>
    </row>
    <row r="5" spans="1:7" s="29" customFormat="1" ht="17.1" customHeight="1" thickTop="1">
      <c r="A5" s="30"/>
      <c r="B5" s="25"/>
      <c r="C5" s="30"/>
      <c r="D5" s="25"/>
      <c r="E5" s="26"/>
      <c r="F5" s="27"/>
      <c r="G5" s="28"/>
    </row>
    <row r="7" spans="2:7" ht="15.75">
      <c r="B7" t="s">
        <v>13</v>
      </c>
      <c r="G7" s="10" t="s">
        <v>12</v>
      </c>
    </row>
    <row r="8" ht="15.75">
      <c r="B8" t="s">
        <v>14</v>
      </c>
    </row>
    <row r="9" spans="2:3" ht="15.75">
      <c r="B9" s="1" t="s">
        <v>15</v>
      </c>
      <c r="C9" t="s">
        <v>0</v>
      </c>
    </row>
    <row r="10" spans="1:3" ht="15.75">
      <c r="A10" s="2" t="s">
        <v>26</v>
      </c>
      <c r="B10" s="11">
        <f>SUM(D55+H55+L55)</f>
        <v>0</v>
      </c>
      <c r="C10" s="2" t="s">
        <v>16</v>
      </c>
    </row>
    <row r="11" spans="1:3" ht="15.75">
      <c r="A11" s="9" t="s">
        <v>9</v>
      </c>
      <c r="C11" s="7"/>
    </row>
    <row r="12" ht="16.5" thickBot="1"/>
    <row r="13" spans="1:3" ht="17.25" thickBot="1" thickTop="1">
      <c r="A13" s="2" t="s">
        <v>25</v>
      </c>
      <c r="B13" s="13"/>
      <c r="C13" s="2" t="s">
        <v>17</v>
      </c>
    </row>
    <row r="14" ht="16.5" thickTop="1">
      <c r="A14" s="9" t="s">
        <v>3</v>
      </c>
    </row>
    <row r="16" ht="15.75">
      <c r="B16" s="3"/>
    </row>
    <row r="17" spans="1:3" ht="15.75">
      <c r="A17" s="2" t="s">
        <v>24</v>
      </c>
      <c r="B17" s="2">
        <f>E21-MIN(E19+E20)</f>
        <v>0</v>
      </c>
      <c r="C17" s="2" t="s">
        <v>18</v>
      </c>
    </row>
    <row r="18" spans="1:4" ht="16.5" thickBot="1">
      <c r="A18" s="9" t="s">
        <v>8</v>
      </c>
      <c r="C18" t="s">
        <v>1</v>
      </c>
      <c r="D18" t="s">
        <v>2</v>
      </c>
    </row>
    <row r="19" spans="4:6" ht="17.25" thickBot="1" thickTop="1">
      <c r="D19" t="s">
        <v>27</v>
      </c>
      <c r="E19" s="14"/>
      <c r="F19" t="s">
        <v>18</v>
      </c>
    </row>
    <row r="20" spans="4:12" ht="20.25" thickBot="1" thickTop="1">
      <c r="D20" t="s">
        <v>28</v>
      </c>
      <c r="E20" s="14"/>
      <c r="F20" t="s">
        <v>18</v>
      </c>
      <c r="K20" s="8"/>
      <c r="L20" s="8"/>
    </row>
    <row r="21" spans="1:6" ht="17.25" thickBot="1" thickTop="1">
      <c r="A21" s="2" t="s">
        <v>19</v>
      </c>
      <c r="D21" t="s">
        <v>29</v>
      </c>
      <c r="E21" s="14"/>
      <c r="F21" t="s">
        <v>18</v>
      </c>
    </row>
    <row r="22" spans="1:5" ht="17.25" thickBot="1" thickTop="1">
      <c r="A22" s="9" t="s">
        <v>6</v>
      </c>
      <c r="E22" s="7"/>
    </row>
    <row r="23" spans="1:2" ht="17.25" thickBot="1" thickTop="1">
      <c r="A23" s="2" t="s">
        <v>23</v>
      </c>
      <c r="B23" s="12"/>
    </row>
    <row r="24" ht="16.5" thickTop="1">
      <c r="A24" s="9" t="s">
        <v>44</v>
      </c>
    </row>
    <row r="25" ht="15.75">
      <c r="A25" s="9" t="s">
        <v>22</v>
      </c>
    </row>
    <row r="48" spans="4:11" ht="15.75">
      <c r="D48" t="s">
        <v>5</v>
      </c>
      <c r="H48" t="s">
        <v>7</v>
      </c>
      <c r="K48" t="s">
        <v>4</v>
      </c>
    </row>
    <row r="49" spans="3:7" ht="16.5" thickBot="1">
      <c r="C49" s="9"/>
      <c r="G49" s="9"/>
    </row>
    <row r="50" spans="4:13" ht="17.25" thickBot="1" thickTop="1">
      <c r="D50" t="s">
        <v>31</v>
      </c>
      <c r="E50" s="15"/>
      <c r="F50" t="s">
        <v>18</v>
      </c>
      <c r="H50" t="s">
        <v>35</v>
      </c>
      <c r="I50" s="14"/>
      <c r="J50" t="s">
        <v>18</v>
      </c>
      <c r="K50" t="s">
        <v>37</v>
      </c>
      <c r="L50" s="14"/>
      <c r="M50" t="s">
        <v>18</v>
      </c>
    </row>
    <row r="51" spans="4:13" ht="17.25" thickBot="1" thickTop="1">
      <c r="D51" t="s">
        <v>32</v>
      </c>
      <c r="E51" s="14"/>
      <c r="F51" t="s">
        <v>18</v>
      </c>
      <c r="H51" t="s">
        <v>36</v>
      </c>
      <c r="I51" s="14"/>
      <c r="J51" t="s">
        <v>18</v>
      </c>
      <c r="K51" t="s">
        <v>36</v>
      </c>
      <c r="L51" s="14"/>
      <c r="M51" t="s">
        <v>18</v>
      </c>
    </row>
    <row r="52" spans="4:10" ht="17.25" thickBot="1" thickTop="1">
      <c r="D52" t="s">
        <v>33</v>
      </c>
      <c r="E52" s="16"/>
      <c r="F52" t="s">
        <v>18</v>
      </c>
      <c r="H52" t="s">
        <v>49</v>
      </c>
      <c r="I52" s="14"/>
      <c r="J52" t="s">
        <v>18</v>
      </c>
    </row>
    <row r="53" spans="4:6" ht="17.25" thickBot="1" thickTop="1">
      <c r="D53" t="s">
        <v>34</v>
      </c>
      <c r="E53" s="14"/>
      <c r="F53" t="s">
        <v>18</v>
      </c>
    </row>
    <row r="54" spans="4:6" ht="17.25" thickBot="1" thickTop="1">
      <c r="D54" t="s">
        <v>40</v>
      </c>
      <c r="E54" s="23"/>
      <c r="F54" t="s">
        <v>18</v>
      </c>
    </row>
    <row r="55" spans="1:13" ht="16.5" thickTop="1">
      <c r="A55" s="9" t="s">
        <v>10</v>
      </c>
      <c r="C55" s="4" t="s">
        <v>30</v>
      </c>
      <c r="D55" s="33">
        <f>(E50*E51+E52*E53)*0.5+D59</f>
        <v>0</v>
      </c>
      <c r="E55" t="s">
        <v>16</v>
      </c>
      <c r="G55" s="4" t="s">
        <v>38</v>
      </c>
      <c r="H55" s="6">
        <f>(I50*I51)*0.5+H59</f>
        <v>0</v>
      </c>
      <c r="I55" t="s">
        <v>16</v>
      </c>
      <c r="K55" s="4" t="s">
        <v>39</v>
      </c>
      <c r="L55" s="6">
        <f>(L50*L51)*0.5</f>
        <v>0</v>
      </c>
      <c r="M55" t="s">
        <v>16</v>
      </c>
    </row>
    <row r="56" spans="1:5" ht="15.75">
      <c r="A56" s="9" t="s">
        <v>11</v>
      </c>
      <c r="C56" s="5" t="s">
        <v>26</v>
      </c>
      <c r="D56" s="34">
        <f>SUM(D55+H55+(0.75*L55))</f>
        <v>0</v>
      </c>
      <c r="E56" t="s">
        <v>16</v>
      </c>
    </row>
    <row r="57" ht="15.75">
      <c r="C57" t="s">
        <v>53</v>
      </c>
    </row>
    <row r="58" ht="15.75">
      <c r="G58" s="7"/>
    </row>
    <row r="59" spans="3:9" ht="15.75">
      <c r="C59" s="4" t="s">
        <v>43</v>
      </c>
      <c r="D59" s="33">
        <f>2/3*(E54*E53)</f>
        <v>0</v>
      </c>
      <c r="E59" t="s">
        <v>16</v>
      </c>
      <c r="G59" s="4" t="s">
        <v>50</v>
      </c>
      <c r="H59" s="4">
        <f>2/3*(I51*I52)</f>
        <v>0</v>
      </c>
      <c r="I59" t="s">
        <v>16</v>
      </c>
    </row>
    <row r="60" spans="3:7" ht="15.75">
      <c r="C60" s="9" t="s">
        <v>41</v>
      </c>
      <c r="G60" s="9" t="s">
        <v>51</v>
      </c>
    </row>
    <row r="61" spans="3:7" ht="15.75">
      <c r="C61" s="9" t="s">
        <v>42</v>
      </c>
      <c r="G61" s="9" t="s">
        <v>52</v>
      </c>
    </row>
  </sheetData>
  <sheetProtection password="CD88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4"/>
  <ignoredErrors>
    <ignoredError sqref="L55" emptyCellReferenc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MKA &amp; 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 Kalk</dc:creator>
  <cp:keywords/>
  <dc:description/>
  <cp:lastModifiedBy>Maureen Boer</cp:lastModifiedBy>
  <cp:lastPrinted>2012-09-14T09:54:09Z</cp:lastPrinted>
  <dcterms:created xsi:type="dcterms:W3CDTF">2012-05-15T21:46:42Z</dcterms:created>
  <dcterms:modified xsi:type="dcterms:W3CDTF">2020-12-21T10:39:32Z</dcterms:modified>
  <cp:category/>
  <cp:version/>
  <cp:contentType/>
  <cp:contentStatus/>
</cp:coreProperties>
</file>